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5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з початку року" sheetId="9" r:id="rId9"/>
    <sheet name="уточнення планових показників" sheetId="10" r:id="rId10"/>
  </sheets>
  <externalReferences>
    <externalReference r:id="rId13"/>
  </externalReferences>
  <definedNames>
    <definedName name="_xlnm.Print_Area" localSheetId="8">'з початку року'!$A$1:$Q$45</definedName>
  </definedNames>
  <calcPr fullCalcOnLoad="1"/>
</workbook>
</file>

<file path=xl/sharedStrings.xml><?xml version="1.0" encoding="utf-8"?>
<sst xmlns="http://schemas.openxmlformats.org/spreadsheetml/2006/main" count="307" uniqueCount="106">
  <si>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</si>
  <si>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</si>
  <si>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</si>
  <si>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</si>
  <si>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</si>
  <si>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</si>
  <si>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</si>
  <si>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</si>
  <si>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</si>
  <si>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</si>
  <si>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</si>
  <si>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</si>
  <si>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</si>
  <si>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</si>
  <si>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</si>
  <si>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</si>
  <si>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</si>
  <si>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</si>
  <si>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</si>
  <si>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</si>
  <si>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</si>
  <si>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</si>
  <si>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</si>
  <si>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</si>
  <si>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</si>
  <si>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</si>
  <si>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</si>
  <si>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</si>
  <si>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</si>
  <si>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</si>
  <si>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</si>
  <si>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</si>
  <si>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</si>
  <si>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</si>
  <si>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</si>
  <si>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</si>
  <si>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</si>
  <si>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</si>
  <si>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</si>
  <si>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</si>
  <si>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</si>
  <si>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</si>
  <si>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</si>
  <si>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</si>
  <si>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</si>
  <si>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</si>
  <si>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</si>
  <si>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</si>
  <si>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</si>
  <si>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</si>
  <si>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</si>
  <si>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</si>
  <si>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</si>
  <si>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</si>
  <si>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</si>
  <si>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</si>
  <si>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</si>
  <si>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</si>
  <si>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</si>
  <si>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</si>
  <si>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</si>
  <si>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</si>
  <si>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</si>
  <si>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</si>
  <si>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</si>
  <si>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</si>
  <si>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</si>
  <si>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</si>
  <si>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</si>
  <si>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</si>
  <si>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</si>
  <si>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</si>
  <si>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</si>
  <si>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</si>
  <si>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</si>
  <si>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</si>
  <si>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</si>
  <si>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</si>
  <si>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</si>
  <si>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</si>
  <si>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</si>
  <si>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</si>
  <si>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</si>
  <si>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</si>
  <si>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</si>
  <si>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</si>
  <si>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</si>
  <si>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</si>
  <si>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</si>
  <si>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</si>
  <si>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</si>
  <si>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</si>
  <si>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</si>
  <si>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</si>
  <si>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</si>
  <si>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</si>
  <si>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</si>
  <si>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</si>
  <si>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</si>
  <si>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>станом на 04.08.2014 р.</t>
  </si>
  <si>
    <t xml:space="preserve">Динаміка надходжень до бюджету розвитку за серпень 2014 р. </t>
  </si>
  <si>
    <r>
      <t xml:space="preserve">станом на 04.08.2014р.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</si>
  <si>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04.08.2014р.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</si>
  <si>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04.08.2014</t>
    </r>
    <r>
      <rPr>
        <sz val="10"/>
        <rFont val="Times New Roman"/>
        <family val="1"/>
      </rPr>
      <t xml:space="preserve"> (тис.грн.)</t>
    </r>
  </si>
  <si>
    <t>план на січень-серпень  2014р.</t>
  </si>
  <si>
    <t>Зміни до розпису станом на 04.08.2014р.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</si>
</sst>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0" fontId="7" fillId="0" borderId="33" xfId="0" applyFont="1" applyBorder="1" applyAlignment="1">
      <alignment horizontal="center" wrapText="1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2993304"/>
        <c:axId val="64189977"/>
      </c:lineChart>
      <c:catAx>
        <c:axId val="329933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189977"/>
        <c:crosses val="autoZero"/>
        <c:auto val="0"/>
        <c:lblOffset val="100"/>
        <c:tickLblSkip val="1"/>
        <c:noMultiLvlLbl val="0"/>
      </c:catAx>
      <c:valAx>
        <c:axId val="64189977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993304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січень-серпень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22577770"/>
        <c:axId val="58268907"/>
      </c:barChart>
      <c:catAx>
        <c:axId val="22577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268907"/>
        <c:crosses val="autoZero"/>
        <c:auto val="1"/>
        <c:lblOffset val="100"/>
        <c:tickLblSkip val="1"/>
        <c:noMultiLvlLbl val="0"/>
      </c:catAx>
      <c:valAx>
        <c:axId val="582689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577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січень-серпень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9382572"/>
        <c:axId val="30818989"/>
      </c:barChart>
      <c:catAx>
        <c:axId val="29382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818989"/>
        <c:crosses val="autoZero"/>
        <c:auto val="1"/>
        <c:lblOffset val="100"/>
        <c:tickLblSkip val="1"/>
        <c:noMultiLvlLbl val="0"/>
      </c:catAx>
      <c:valAx>
        <c:axId val="308189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382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січень-серпень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57077230"/>
        <c:axId val="19032431"/>
      </c:barChart>
      <c:catAx>
        <c:axId val="57077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32431"/>
        <c:crosses val="autoZero"/>
        <c:auto val="1"/>
        <c:lblOffset val="100"/>
        <c:tickLblSkip val="1"/>
        <c:noMultiLvlLbl val="0"/>
      </c:catAx>
      <c:valAx>
        <c:axId val="190324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77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1598938"/>
        <c:axId val="15733467"/>
      </c:lineChart>
      <c:catAx>
        <c:axId val="115989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33467"/>
        <c:crosses val="autoZero"/>
        <c:auto val="0"/>
        <c:lblOffset val="100"/>
        <c:tickLblSkip val="1"/>
        <c:noMultiLvlLbl val="0"/>
      </c:catAx>
      <c:valAx>
        <c:axId val="15733467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59893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6042396"/>
        <c:axId val="36122781"/>
      </c:lineChart>
      <c:catAx>
        <c:axId val="160423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122781"/>
        <c:crosses val="autoZero"/>
        <c:auto val="0"/>
        <c:lblOffset val="100"/>
        <c:tickLblSkip val="1"/>
        <c:noMultiLvlLbl val="0"/>
      </c:catAx>
      <c:valAx>
        <c:axId val="3612278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04239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66279390"/>
        <c:axId val="13193055"/>
      </c:lineChart>
      <c:catAx>
        <c:axId val="662793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193055"/>
        <c:crosses val="autoZero"/>
        <c:auto val="0"/>
        <c:lblOffset val="100"/>
        <c:tickLblSkip val="1"/>
        <c:noMultiLvlLbl val="0"/>
      </c:catAx>
      <c:valAx>
        <c:axId val="13193055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27939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52242208"/>
        <c:axId val="40300321"/>
      </c:lineChart>
      <c:catAx>
        <c:axId val="5224220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300321"/>
        <c:crosses val="autoZero"/>
        <c:auto val="0"/>
        <c:lblOffset val="100"/>
        <c:tickLblSkip val="1"/>
        <c:noMultiLvlLbl val="0"/>
      </c:catAx>
      <c:valAx>
        <c:axId val="4030032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24220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2275170"/>
        <c:axId val="13668323"/>
      </c:lineChart>
      <c:catAx>
        <c:axId val="227517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668323"/>
        <c:crosses val="autoZero"/>
        <c:auto val="0"/>
        <c:lblOffset val="100"/>
        <c:tickLblSkip val="1"/>
        <c:noMultiLvlLbl val="0"/>
      </c:catAx>
      <c:valAx>
        <c:axId val="13668323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7517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липень!$J$4:$J$26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липень!$M$4:$M$26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липень!$K$4:$K$26</c:f>
              <c:numCache/>
            </c:numRef>
          </c:val>
          <c:smooth val="1"/>
        </c:ser>
        <c:marker val="1"/>
        <c:axId val="16025764"/>
        <c:axId val="35041701"/>
      </c:lineChart>
      <c:catAx>
        <c:axId val="1602576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41701"/>
        <c:crosses val="autoZero"/>
        <c:auto val="0"/>
        <c:lblOffset val="100"/>
        <c:tickLblSkip val="1"/>
        <c:noMultiLvlLbl val="0"/>
      </c:catAx>
      <c:valAx>
        <c:axId val="35041701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02576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/>
            </c:strRef>
          </c:cat>
          <c:val>
            <c:numRef>
              <c:f>серпень!$J$4:$J$4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/>
            </c:strRef>
          </c:cat>
          <c:val>
            <c:numRef>
              <c:f>серпень!$M$4:$M$23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/>
            </c:strRef>
          </c:cat>
          <c:val>
            <c:numRef>
              <c:f>серпень!$K$4:$K$23</c:f>
              <c:numCache/>
            </c:numRef>
          </c:val>
          <c:smooth val="1"/>
        </c:ser>
        <c:marker val="1"/>
        <c:axId val="63118054"/>
        <c:axId val="9032807"/>
      </c:lineChart>
      <c:catAx>
        <c:axId val="631180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032807"/>
        <c:crosses val="autoZero"/>
        <c:auto val="0"/>
        <c:lblOffset val="100"/>
        <c:tickLblSkip val="1"/>
        <c:noMultiLvlLbl val="0"/>
      </c:catAx>
      <c:valAx>
        <c:axId val="903280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11805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04.08.2014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січень-серпень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50261544"/>
        <c:axId val="45774889"/>
      </c:bar3DChart>
      <c:catAx>
        <c:axId val="50261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5774889"/>
        <c:crosses val="autoZero"/>
        <c:auto val="1"/>
        <c:lblOffset val="100"/>
        <c:tickLblSkip val="1"/>
        <c:noMultiLvlLbl val="0"/>
      </c:catAx>
      <c:valAx>
        <c:axId val="45774889"/>
        <c:scaling>
          <c:orientation val="minMax"/>
          <c:max val="2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261544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січень-серпень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04.08.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322 634,1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277 541,3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січень-серпень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-41 445,8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серпень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42 402,2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серпень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-45 092,8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2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3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4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5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6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7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61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62</v>
      </c>
      <c r="O1" s="106"/>
      <c r="P1" s="106"/>
      <c r="Q1" s="106"/>
      <c r="R1" s="106"/>
      <c r="S1" s="123"/>
    </row>
    <row r="2" spans="1:19" ht="16.5" thickBot="1">
      <c r="A2" s="124" t="s">
        <v>63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64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41671</v>
      </c>
      <c r="O29" s="118">
        <f>'[1]січень '!$D$142</f>
        <v>111410.62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41671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98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105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99">
        <f t="shared" si="0"/>
        <v>-2793.52</v>
      </c>
      <c r="J7" s="24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0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0">
        <v>-2873.2</v>
      </c>
      <c r="J9" s="37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0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0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0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0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0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1">
        <f t="shared" si="2"/>
        <v>42402.18</v>
      </c>
      <c r="J15" s="55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67</v>
      </c>
      <c r="O1" s="106"/>
      <c r="P1" s="106"/>
      <c r="Q1" s="106"/>
      <c r="R1" s="106"/>
      <c r="S1" s="123"/>
    </row>
    <row r="2" spans="1:19" ht="16.5" thickBot="1">
      <c r="A2" s="124" t="s">
        <v>70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71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41699</v>
      </c>
      <c r="O29" s="118">
        <f>'[1]лютий'!$D$142</f>
        <v>121970.53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41699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72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74</v>
      </c>
      <c r="O1" s="106"/>
      <c r="P1" s="106"/>
      <c r="Q1" s="106"/>
      <c r="R1" s="106"/>
      <c r="S1" s="123"/>
    </row>
    <row r="2" spans="1:19" ht="16.5" thickBot="1">
      <c r="A2" s="124" t="s">
        <v>75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76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41730</v>
      </c>
      <c r="O29" s="118">
        <f>'[1]березень'!$D$142</f>
        <v>114985.02570999999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41730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79</v>
      </c>
      <c r="O1" s="106"/>
      <c r="P1" s="106"/>
      <c r="Q1" s="106"/>
      <c r="R1" s="106"/>
      <c r="S1" s="123"/>
    </row>
    <row r="2" spans="1:19" ht="16.5" thickBot="1">
      <c r="A2" s="124" t="s">
        <v>80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81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41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 t="s">
        <v>34</v>
      </c>
      <c r="O29" s="117"/>
      <c r="P29" s="117"/>
      <c r="Q29" s="117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7">
        <v>41760</v>
      </c>
      <c r="O30" s="118">
        <f>'[1]квітень'!$D$142</f>
        <v>123251.48</v>
      </c>
      <c r="P30" s="118"/>
      <c r="Q30" s="118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08"/>
      <c r="O31" s="118"/>
      <c r="P31" s="118"/>
      <c r="Q31" s="118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9" t="s">
        <v>56</v>
      </c>
      <c r="P33" s="110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1" t="s">
        <v>57</v>
      </c>
      <c r="P34" s="111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2" t="s">
        <v>60</v>
      </c>
      <c r="P35" s="113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5" t="s">
        <v>35</v>
      </c>
      <c r="O38" s="115"/>
      <c r="P38" s="115"/>
      <c r="Q38" s="115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 t="s">
        <v>36</v>
      </c>
      <c r="O39" s="116"/>
      <c r="P39" s="116"/>
      <c r="Q39" s="116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7">
        <v>41760</v>
      </c>
      <c r="O40" s="114">
        <v>0</v>
      </c>
      <c r="P40" s="114"/>
      <c r="Q40" s="114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08"/>
      <c r="O41" s="114"/>
      <c r="P41" s="114"/>
      <c r="Q41" s="114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82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84</v>
      </c>
      <c r="O1" s="106"/>
      <c r="P1" s="106"/>
      <c r="Q1" s="106"/>
      <c r="R1" s="106"/>
      <c r="S1" s="123"/>
    </row>
    <row r="2" spans="1:19" ht="16.5" thickBot="1">
      <c r="A2" s="124" t="s">
        <v>85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86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5" t="s">
        <v>41</v>
      </c>
      <c r="O26" s="115"/>
      <c r="P26" s="115"/>
      <c r="Q26" s="11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7" t="s">
        <v>34</v>
      </c>
      <c r="O27" s="117"/>
      <c r="P27" s="117"/>
      <c r="Q27" s="11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7">
        <v>41791</v>
      </c>
      <c r="O28" s="118">
        <f>'[1]травень'!$D$142</f>
        <v>118982.48</v>
      </c>
      <c r="P28" s="118"/>
      <c r="Q28" s="11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8"/>
      <c r="O29" s="118"/>
      <c r="P29" s="118"/>
      <c r="Q29" s="11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09" t="s">
        <v>56</v>
      </c>
      <c r="P31" s="110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1" t="s">
        <v>57</v>
      </c>
      <c r="P32" s="111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2" t="s">
        <v>60</v>
      </c>
      <c r="P33" s="11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5" t="s">
        <v>35</v>
      </c>
      <c r="O36" s="115"/>
      <c r="P36" s="115"/>
      <c r="Q36" s="11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6" t="s">
        <v>36</v>
      </c>
      <c r="O37" s="116"/>
      <c r="P37" s="116"/>
      <c r="Q37" s="11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7">
        <v>41791</v>
      </c>
      <c r="O38" s="114">
        <v>0</v>
      </c>
      <c r="P38" s="114"/>
      <c r="Q38" s="11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8"/>
      <c r="O39" s="114"/>
      <c r="P39" s="114"/>
      <c r="Q39" s="11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87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89</v>
      </c>
      <c r="O1" s="106"/>
      <c r="P1" s="106"/>
      <c r="Q1" s="106"/>
      <c r="R1" s="106"/>
      <c r="S1" s="123"/>
    </row>
    <row r="2" spans="1:19" ht="16.5" thickBot="1">
      <c r="A2" s="124" t="s">
        <v>90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91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5" t="s">
        <v>41</v>
      </c>
      <c r="O26" s="115"/>
      <c r="P26" s="115"/>
      <c r="Q26" s="11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7" t="s">
        <v>34</v>
      </c>
      <c r="O27" s="117"/>
      <c r="P27" s="117"/>
      <c r="Q27" s="11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7">
        <v>41821</v>
      </c>
      <c r="O28" s="118">
        <f>'[1]червень'!$D$143</f>
        <v>117976.29</v>
      </c>
      <c r="P28" s="118"/>
      <c r="Q28" s="11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8"/>
      <c r="O29" s="118"/>
      <c r="P29" s="118"/>
      <c r="Q29" s="11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09" t="s">
        <v>56</v>
      </c>
      <c r="P31" s="110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1" t="s">
        <v>57</v>
      </c>
      <c r="P32" s="111"/>
      <c r="Q32" s="83">
        <f>'[1]червень'!$I$140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2" t="s">
        <v>60</v>
      </c>
      <c r="P33" s="11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5" t="s">
        <v>35</v>
      </c>
      <c r="O36" s="115"/>
      <c r="P36" s="115"/>
      <c r="Q36" s="11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6" t="s">
        <v>36</v>
      </c>
      <c r="O37" s="116"/>
      <c r="P37" s="116"/>
      <c r="Q37" s="11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7">
        <v>41821</v>
      </c>
      <c r="O38" s="114">
        <v>0</v>
      </c>
      <c r="P38" s="114"/>
      <c r="Q38" s="11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8"/>
      <c r="O39" s="114"/>
      <c r="P39" s="114"/>
      <c r="Q39" s="11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C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2" sqref="O32:Q3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92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94</v>
      </c>
      <c r="O1" s="106"/>
      <c r="P1" s="106"/>
      <c r="Q1" s="106"/>
      <c r="R1" s="106"/>
      <c r="S1" s="123"/>
    </row>
    <row r="2" spans="1:19" ht="16.5" thickBot="1">
      <c r="A2" s="124" t="s">
        <v>95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96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5" t="s">
        <v>41</v>
      </c>
      <c r="O30" s="115"/>
      <c r="P30" s="115"/>
      <c r="Q30" s="115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7" t="s">
        <v>34</v>
      </c>
      <c r="O31" s="117"/>
      <c r="P31" s="117"/>
      <c r="Q31" s="117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07">
        <v>41852</v>
      </c>
      <c r="O32" s="118">
        <f>'[1]липень'!$D$143</f>
        <v>120856.76109</v>
      </c>
      <c r="P32" s="118"/>
      <c r="Q32" s="118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08"/>
      <c r="O33" s="118"/>
      <c r="P33" s="118"/>
      <c r="Q33" s="118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09" t="s">
        <v>56</v>
      </c>
      <c r="P35" s="110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11" t="s">
        <v>57</v>
      </c>
      <c r="P36" s="111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12" t="s">
        <v>60</v>
      </c>
      <c r="P37" s="113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5" t="s">
        <v>35</v>
      </c>
      <c r="O40" s="115"/>
      <c r="P40" s="115"/>
      <c r="Q40" s="115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6" t="s">
        <v>36</v>
      </c>
      <c r="O41" s="116"/>
      <c r="P41" s="116"/>
      <c r="Q41" s="116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07">
        <v>41852</v>
      </c>
      <c r="O42" s="114">
        <v>0</v>
      </c>
      <c r="P42" s="114"/>
      <c r="Q42" s="114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08"/>
      <c r="O43" s="114"/>
      <c r="P43" s="114"/>
      <c r="Q43" s="114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48" sqref="H4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97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100</v>
      </c>
      <c r="O1" s="106"/>
      <c r="P1" s="106"/>
      <c r="Q1" s="106"/>
      <c r="R1" s="106"/>
      <c r="S1" s="123"/>
    </row>
    <row r="2" spans="1:19" ht="16.5" thickBot="1">
      <c r="A2" s="124" t="s">
        <v>99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101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956.4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/>
      <c r="C5" s="80"/>
      <c r="D5" s="3"/>
      <c r="E5" s="3"/>
      <c r="F5" s="3"/>
      <c r="G5" s="3"/>
      <c r="H5" s="3"/>
      <c r="I5" s="42">
        <f t="shared" si="0"/>
        <v>0</v>
      </c>
      <c r="J5" s="42"/>
      <c r="K5" s="42">
        <v>1000</v>
      </c>
      <c r="L5" s="4">
        <f t="shared" si="1"/>
        <v>0</v>
      </c>
      <c r="M5" s="2">
        <v>956.4</v>
      </c>
      <c r="N5" s="47"/>
      <c r="O5" s="48"/>
      <c r="P5" s="49"/>
      <c r="Q5" s="49"/>
      <c r="R5" s="46"/>
      <c r="S5" s="35">
        <f aca="true" t="shared" si="2" ref="S5:S23">N5+O5+Q5+P5+R5</f>
        <v>0</v>
      </c>
    </row>
    <row r="6" spans="1:19" ht="12.75">
      <c r="A6" s="13">
        <v>41856</v>
      </c>
      <c r="B6" s="42"/>
      <c r="C6" s="80"/>
      <c r="D6" s="3"/>
      <c r="E6" s="3"/>
      <c r="F6" s="3"/>
      <c r="G6" s="3"/>
      <c r="H6" s="3"/>
      <c r="I6" s="42">
        <f t="shared" si="0"/>
        <v>0</v>
      </c>
      <c r="J6" s="42"/>
      <c r="K6" s="42">
        <v>980</v>
      </c>
      <c r="L6" s="4">
        <f t="shared" si="1"/>
        <v>0</v>
      </c>
      <c r="M6" s="2">
        <v>956.4</v>
      </c>
      <c r="N6" s="50"/>
      <c r="O6" s="51"/>
      <c r="P6" s="52"/>
      <c r="Q6" s="52"/>
      <c r="R6" s="86"/>
      <c r="S6" s="35">
        <f t="shared" si="2"/>
        <v>0</v>
      </c>
    </row>
    <row r="7" spans="1:19" ht="12.75">
      <c r="A7" s="13">
        <v>41857</v>
      </c>
      <c r="B7" s="42"/>
      <c r="C7" s="80"/>
      <c r="D7" s="3"/>
      <c r="E7" s="3"/>
      <c r="F7" s="3"/>
      <c r="G7" s="3"/>
      <c r="H7" s="3"/>
      <c r="I7" s="42">
        <f t="shared" si="0"/>
        <v>0</v>
      </c>
      <c r="J7" s="42"/>
      <c r="K7" s="42">
        <v>2600</v>
      </c>
      <c r="L7" s="4">
        <f t="shared" si="1"/>
        <v>0</v>
      </c>
      <c r="M7" s="2">
        <v>956.4</v>
      </c>
      <c r="N7" s="47"/>
      <c r="O7" s="48"/>
      <c r="P7" s="49"/>
      <c r="Q7" s="49"/>
      <c r="R7" s="46"/>
      <c r="S7" s="35">
        <f t="shared" si="2"/>
        <v>0</v>
      </c>
    </row>
    <row r="8" spans="1:19" ht="12.75">
      <c r="A8" s="13">
        <v>41858</v>
      </c>
      <c r="B8" s="42"/>
      <c r="C8" s="80"/>
      <c r="D8" s="3"/>
      <c r="E8" s="3"/>
      <c r="F8" s="3"/>
      <c r="G8" s="3"/>
      <c r="H8" s="3"/>
      <c r="I8" s="42">
        <f t="shared" si="0"/>
        <v>0</v>
      </c>
      <c r="J8" s="42"/>
      <c r="K8" s="42">
        <v>5400</v>
      </c>
      <c r="L8" s="4">
        <f t="shared" si="1"/>
        <v>0</v>
      </c>
      <c r="M8" s="2">
        <v>956.4</v>
      </c>
      <c r="N8" s="47"/>
      <c r="O8" s="48"/>
      <c r="P8" s="49"/>
      <c r="Q8" s="49"/>
      <c r="R8" s="46"/>
      <c r="S8" s="35">
        <f t="shared" si="2"/>
        <v>0</v>
      </c>
    </row>
    <row r="9" spans="1:19" ht="12.75">
      <c r="A9" s="13">
        <v>41859</v>
      </c>
      <c r="B9" s="42"/>
      <c r="C9" s="80"/>
      <c r="D9" s="3"/>
      <c r="E9" s="3"/>
      <c r="F9" s="3"/>
      <c r="G9" s="3"/>
      <c r="H9" s="3"/>
      <c r="I9" s="42">
        <f t="shared" si="0"/>
        <v>0</v>
      </c>
      <c r="J9" s="42"/>
      <c r="K9" s="42">
        <v>1200</v>
      </c>
      <c r="L9" s="4">
        <f t="shared" si="1"/>
        <v>0</v>
      </c>
      <c r="M9" s="2">
        <v>956.4</v>
      </c>
      <c r="N9" s="47"/>
      <c r="O9" s="48"/>
      <c r="P9" s="49"/>
      <c r="Q9" s="49"/>
      <c r="R9" s="46"/>
      <c r="S9" s="35">
        <f t="shared" si="2"/>
        <v>0</v>
      </c>
    </row>
    <row r="10" spans="1:19" ht="12.75">
      <c r="A10" s="13">
        <v>41862</v>
      </c>
      <c r="B10" s="42"/>
      <c r="C10" s="80"/>
      <c r="D10" s="3"/>
      <c r="E10" s="3"/>
      <c r="F10" s="3"/>
      <c r="G10" s="3"/>
      <c r="H10" s="3"/>
      <c r="I10" s="82">
        <f t="shared" si="0"/>
        <v>0</v>
      </c>
      <c r="J10" s="42"/>
      <c r="K10" s="56">
        <v>1100</v>
      </c>
      <c r="L10" s="4">
        <f t="shared" si="1"/>
        <v>0</v>
      </c>
      <c r="M10" s="2">
        <v>956.4</v>
      </c>
      <c r="N10" s="47"/>
      <c r="O10" s="48"/>
      <c r="P10" s="49"/>
      <c r="Q10" s="49"/>
      <c r="R10" s="46"/>
      <c r="S10" s="35">
        <f t="shared" si="2"/>
        <v>0</v>
      </c>
    </row>
    <row r="11" spans="1:19" ht="12.75">
      <c r="A11" s="13">
        <v>41863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1200</v>
      </c>
      <c r="L11" s="4">
        <f t="shared" si="1"/>
        <v>0</v>
      </c>
      <c r="M11" s="2">
        <v>956.4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41864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1500</v>
      </c>
      <c r="L12" s="4">
        <f t="shared" si="1"/>
        <v>0</v>
      </c>
      <c r="M12" s="2">
        <v>956.4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41865</v>
      </c>
      <c r="B13" s="42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2700</v>
      </c>
      <c r="L13" s="4">
        <f t="shared" si="1"/>
        <v>0</v>
      </c>
      <c r="M13" s="2">
        <v>956.4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41866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1800</v>
      </c>
      <c r="L14" s="4">
        <f t="shared" si="1"/>
        <v>0</v>
      </c>
      <c r="M14" s="2">
        <v>956.4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41869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1900</v>
      </c>
      <c r="L15" s="4">
        <f t="shared" si="1"/>
        <v>0</v>
      </c>
      <c r="M15" s="2">
        <v>956.4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41870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1700</v>
      </c>
      <c r="L16" s="4">
        <f>J15/K16</f>
        <v>0</v>
      </c>
      <c r="M16" s="2">
        <v>956.4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41871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2300</v>
      </c>
      <c r="L17" s="4">
        <f t="shared" si="1"/>
        <v>0</v>
      </c>
      <c r="M17" s="2">
        <v>956.4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41872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1900</v>
      </c>
      <c r="L18" s="4">
        <f t="shared" si="1"/>
        <v>0</v>
      </c>
      <c r="M18" s="2">
        <v>956.4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41873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2800</v>
      </c>
      <c r="L19" s="4">
        <f t="shared" si="1"/>
        <v>0</v>
      </c>
      <c r="M19" s="2">
        <v>956.4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41877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1240</v>
      </c>
      <c r="L20" s="4">
        <f t="shared" si="1"/>
        <v>0</v>
      </c>
      <c r="M20" s="2">
        <v>956.4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41878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1150</v>
      </c>
      <c r="L21" s="4">
        <f t="shared" si="1"/>
        <v>0</v>
      </c>
      <c r="M21" s="2">
        <v>956.4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41879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1300</v>
      </c>
      <c r="L22" s="4">
        <f t="shared" si="1"/>
        <v>0</v>
      </c>
      <c r="M22" s="2">
        <v>956.4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13">
        <v>41880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5824.2</v>
      </c>
      <c r="L23" s="4">
        <f t="shared" si="1"/>
        <v>0</v>
      </c>
      <c r="M23" s="2">
        <v>956.4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>SUM(B4:B23)</f>
        <v>855.6</v>
      </c>
      <c r="C24" s="43">
        <f>SUM(C4:C23)</f>
        <v>69.7</v>
      </c>
      <c r="D24" s="43">
        <f>SUM(D4:D23)</f>
        <v>0</v>
      </c>
      <c r="E24" s="14">
        <f>SUM(E4:E23)</f>
        <v>14.6</v>
      </c>
      <c r="F24" s="14">
        <f>SUM(F4:F23)</f>
        <v>14.3</v>
      </c>
      <c r="G24" s="14">
        <f>SUM(G4:G23)</f>
        <v>0</v>
      </c>
      <c r="H24" s="14">
        <f>SUM(H4:H23)</f>
        <v>0.9</v>
      </c>
      <c r="I24" s="43">
        <f>SUM(I4:I23)</f>
        <v>1.2999999999999496</v>
      </c>
      <c r="J24" s="43">
        <f>SUM(J4:J23)</f>
        <v>956.4</v>
      </c>
      <c r="K24" s="43">
        <f>SUM(K4:K23)</f>
        <v>40694.2</v>
      </c>
      <c r="L24" s="15">
        <f t="shared" si="1"/>
        <v>0.023502120695332505</v>
      </c>
      <c r="M24" s="2"/>
      <c r="N24" s="93">
        <f>SUM(N4:N23)</f>
        <v>0</v>
      </c>
      <c r="O24" s="93">
        <f>SUM(O4:O23)</f>
        <v>0</v>
      </c>
      <c r="P24" s="93">
        <f>SUM(P4:P23)</f>
        <v>528.1</v>
      </c>
      <c r="Q24" s="93">
        <f>SUM(Q4:Q23)</f>
        <v>0</v>
      </c>
      <c r="R24" s="93">
        <f>SUM(R4:R23)</f>
        <v>0</v>
      </c>
      <c r="S24" s="93">
        <f>N24+O24+Q24+P24+R24</f>
        <v>528.1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41855</v>
      </c>
      <c r="O29" s="118">
        <v>121372.89301999999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v>107547.67106000001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41855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F56" sqref="F56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0" t="s">
        <v>102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  <c r="M27" s="131"/>
      <c r="N27" s="131"/>
    </row>
    <row r="28" spans="1:16" ht="78.75" customHeight="1">
      <c r="A28" s="146" t="s">
        <v>40</v>
      </c>
      <c r="B28" s="132" t="s">
        <v>51</v>
      </c>
      <c r="C28" s="133"/>
      <c r="D28" s="143" t="s">
        <v>28</v>
      </c>
      <c r="E28" s="143"/>
      <c r="F28" s="137" t="s">
        <v>29</v>
      </c>
      <c r="G28" s="148"/>
      <c r="H28" s="144" t="s">
        <v>39</v>
      </c>
      <c r="I28" s="137"/>
      <c r="J28" s="144" t="s">
        <v>50</v>
      </c>
      <c r="K28" s="136"/>
      <c r="L28" s="140" t="s">
        <v>45</v>
      </c>
      <c r="M28" s="141"/>
      <c r="N28" s="142"/>
      <c r="O28" s="134" t="s">
        <v>103</v>
      </c>
      <c r="P28" s="135"/>
    </row>
    <row r="29" spans="1:16" ht="45">
      <c r="A29" s="147"/>
      <c r="B29" s="72" t="s">
        <v>104</v>
      </c>
      <c r="C29" s="28" t="s">
        <v>26</v>
      </c>
      <c r="D29" s="72" t="str">
        <f>B29</f>
        <v>план на січень-серпень  2014р.</v>
      </c>
      <c r="E29" s="28" t="str">
        <f>C29</f>
        <v>факт</v>
      </c>
      <c r="F29" s="71" t="str">
        <f>B29</f>
        <v>план на січень-серпень  2014р.</v>
      </c>
      <c r="G29" s="95" t="str">
        <f>C29</f>
        <v>факт</v>
      </c>
      <c r="H29" s="72" t="str">
        <f>B29</f>
        <v>план на січень-серпень  2014р.</v>
      </c>
      <c r="I29" s="28" t="str">
        <f>C29</f>
        <v>факт</v>
      </c>
      <c r="J29" s="71" t="str">
        <f>B29</f>
        <v>план на січень-серпень  2014р.</v>
      </c>
      <c r="K29" s="95" t="str">
        <f>C29</f>
        <v>факт</v>
      </c>
      <c r="L29" s="67" t="str">
        <f>D29</f>
        <v>план на січень-серпень  2014р.</v>
      </c>
      <c r="M29" s="28" t="s">
        <v>26</v>
      </c>
      <c r="N29" s="68" t="s">
        <v>27</v>
      </c>
      <c r="O29" s="136"/>
      <c r="P29" s="137"/>
    </row>
    <row r="30" spans="1:16" ht="23.25" customHeight="1" thickBot="1">
      <c r="A30" s="66">
        <f>травень!O38</f>
        <v>0</v>
      </c>
      <c r="B30" s="73">
        <v>182.5</v>
      </c>
      <c r="C30" s="73">
        <v>259.07</v>
      </c>
      <c r="D30" s="74">
        <v>9614</v>
      </c>
      <c r="E30" s="74">
        <v>2235.97</v>
      </c>
      <c r="F30" s="75">
        <v>1723</v>
      </c>
      <c r="G30" s="76">
        <v>1678.13</v>
      </c>
      <c r="H30" s="76">
        <v>49412.6</v>
      </c>
      <c r="I30" s="76">
        <v>46737.86</v>
      </c>
      <c r="J30" s="76">
        <v>1241.63</v>
      </c>
      <c r="K30" s="96">
        <v>764.22</v>
      </c>
      <c r="L30" s="97">
        <v>62173.73</v>
      </c>
      <c r="M30" s="77">
        <v>51675.25</v>
      </c>
      <c r="N30" s="78">
        <v>-10498.48</v>
      </c>
      <c r="O30" s="138">
        <v>121372.89301999999</v>
      </c>
      <c r="P30" s="139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43" t="s">
        <v>47</v>
      </c>
      <c r="P31" s="143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107547.67106000001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255136</v>
      </c>
      <c r="C47" s="40">
        <v>218741.23</v>
      </c>
      <c r="F47" s="1" t="s">
        <v>25</v>
      </c>
      <c r="G47" s="8"/>
      <c r="H47" s="14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51300.79</v>
      </c>
      <c r="C48" s="18">
        <v>47171.89</v>
      </c>
      <c r="G48" s="8"/>
      <c r="H48" s="14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1045.6</v>
      </c>
      <c r="C49" s="17">
        <v>349.38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694.5</v>
      </c>
      <c r="C50" s="6">
        <v>546.05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4503.9</v>
      </c>
      <c r="C51" s="17">
        <v>3798.1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4681.5</v>
      </c>
      <c r="C52" s="17">
        <v>4143.38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2100</v>
      </c>
      <c r="C53" s="17">
        <v>1736.8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3171.8000000000247</v>
      </c>
      <c r="C54" s="17">
        <v>1054.4799999999889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322634.09</v>
      </c>
      <c r="C55" s="12">
        <v>277541.31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2014-08-04T12:27:07Z</dcterms:modified>
  <cp:category/>
  <cp:version/>
  <cp:contentType/>
  <cp:contentStatus/>
</cp:coreProperties>
</file>